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20" yWindow="120" windowWidth="8130" windowHeight="12240" activeTab="0"/>
  </bookViews>
  <sheets>
    <sheet name="Orzycka" sheetId="1" r:id="rId1"/>
    <sheet name="Gedymina" sheetId="2" r:id="rId2"/>
  </sheets>
  <definedNames/>
  <calcPr fullCalcOnLoad="1"/>
</workbook>
</file>

<file path=xl/comments1.xml><?xml version="1.0" encoding="utf-8"?>
<comments xmlns="http://schemas.openxmlformats.org/spreadsheetml/2006/main">
  <authors>
    <author>Andrzej Czajkowski</author>
  </authors>
  <commentList>
    <comment ref="C9" authorId="0">
      <text>
        <r>
          <rPr>
            <b/>
            <sz val="8"/>
            <rFont val="Tahoma"/>
            <family val="0"/>
          </rPr>
          <t>Taki normatyw miesięczny obowiązuje w roku 2012. 
Stawka za 1 m.kw. wynosi 3,20 zł.</t>
        </r>
      </text>
    </comment>
    <comment ref="C12" authorId="0">
      <text>
        <r>
          <rPr>
            <b/>
            <sz val="8"/>
            <rFont val="Tahoma"/>
            <family val="0"/>
          </rPr>
          <t xml:space="preserve">Kwota należna od lokatora, gdyby spłata nastąpiła w dniu 31.12.2011. </t>
        </r>
      </text>
    </comment>
    <comment ref="C3" authorId="0">
      <text>
        <r>
          <rPr>
            <b/>
            <sz val="8"/>
            <rFont val="Tahoma"/>
            <family val="0"/>
          </rPr>
          <t>Tu należy wpisać dokładną powierzchnię lokalu (na tej podstawie jest obliczane zadłużenie z tytułu Umowy ugody z PKO BP.</t>
        </r>
      </text>
    </comment>
    <comment ref="C14" authorId="0">
      <text>
        <r>
          <rPr>
            <b/>
            <sz val="8"/>
            <rFont val="Tahoma"/>
            <family val="0"/>
          </rPr>
          <t>Wartość orientacyjna (z dokładnością do 0,50 zł).</t>
        </r>
      </text>
    </comment>
    <comment ref="C5" authorId="0">
      <text>
        <r>
          <rPr>
            <b/>
            <sz val="8"/>
            <rFont val="Tahoma"/>
            <family val="0"/>
          </rPr>
          <t>Tu należy przepisać dane z pisma SMD/P.338/2012</t>
        </r>
      </text>
    </comment>
  </commentList>
</comments>
</file>

<file path=xl/comments2.xml><?xml version="1.0" encoding="utf-8"?>
<comments xmlns="http://schemas.openxmlformats.org/spreadsheetml/2006/main">
  <authors>
    <author>Andrzej Czajkowski</author>
  </authors>
  <commentList>
    <comment ref="C3" authorId="0">
      <text>
        <r>
          <rPr>
            <b/>
            <sz val="8"/>
            <rFont val="Tahoma"/>
            <family val="0"/>
          </rPr>
          <t>Tu należy wpisać dokładną powierzchnię lokalu (na tej podstawie jest obliczane zadłużenie z tytułu Umowy ugody z PKO BP.</t>
        </r>
      </text>
    </comment>
    <comment ref="C9" authorId="0">
      <text>
        <r>
          <rPr>
            <b/>
            <sz val="8"/>
            <rFont val="Tahoma"/>
            <family val="0"/>
          </rPr>
          <t>Taki normatyw miesięczny obowiązuje w roku 2012. 
Stawka za 1 m.kw. wynosi 3,20 zł.</t>
        </r>
      </text>
    </comment>
    <comment ref="C12" authorId="0">
      <text>
        <r>
          <rPr>
            <b/>
            <sz val="8"/>
            <rFont val="Tahoma"/>
            <family val="0"/>
          </rPr>
          <t xml:space="preserve">Kwota należna od lokatora, gdyby spłata nastąpiła w dniu 31.12.2011. </t>
        </r>
      </text>
    </comment>
    <comment ref="C14" authorId="0">
      <text>
        <r>
          <rPr>
            <b/>
            <sz val="8"/>
            <rFont val="Tahoma"/>
            <family val="0"/>
          </rPr>
          <t>Wartość orientacyjna (z dokładnością do 0,50 zł).</t>
        </r>
      </text>
    </comment>
    <comment ref="C5" authorId="0">
      <text>
        <r>
          <rPr>
            <b/>
            <sz val="8"/>
            <rFont val="Tahoma"/>
            <family val="0"/>
          </rPr>
          <t>Tu należy przepisać dane z pisma SMD/P.338/2012</t>
        </r>
      </text>
    </comment>
  </commentList>
</comments>
</file>

<file path=xl/sharedStrings.xml><?xml version="1.0" encoding="utf-8"?>
<sst xmlns="http://schemas.openxmlformats.org/spreadsheetml/2006/main" count="42" uniqueCount="23">
  <si>
    <t>Kredyt podstawowy</t>
  </si>
  <si>
    <t>Odsetki bankowe</t>
  </si>
  <si>
    <t>Zadłużenie wobec budżetu</t>
  </si>
  <si>
    <t>Waloryzacja zadłużenia budżetowego</t>
  </si>
  <si>
    <t>1.</t>
  </si>
  <si>
    <t>2.</t>
  </si>
  <si>
    <t>3.</t>
  </si>
  <si>
    <t>4.</t>
  </si>
  <si>
    <t>5.</t>
  </si>
  <si>
    <t>Zadłużenie z tytułu umowy ugody z PKO BP</t>
  </si>
  <si>
    <t>Zadłużenie kredytowe na dzień:</t>
  </si>
  <si>
    <r>
      <t>Powierzchnia lokalu  [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</si>
  <si>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Razem do spłaty:</t>
  </si>
  <si>
    <t>Kalkulator jednorazowej spłaty kredytu mieszkaniowego SMD Foksal</t>
  </si>
  <si>
    <t>Normatyw należny (miesięcznie)</t>
  </si>
  <si>
    <t>Zadłużenie łączne</t>
  </si>
  <si>
    <t>Kwotę jednorazowej, całkowitej spłaty kredytu obliczono w oparciu o przepisy Ustawy o pomocy państwa w spłacie niektórych kredytów mieszkaniowych (Dz.U. 1996 Nr 5 poz.32), zgodnie z nowelizacją z dnia 02.12.2009r. (Dz.U. 2009 Nr 222 poz.1752). Skorzystanie z umorzenia części kredytu przez Skarb Państwa wymaga jednoczesnej spłaty zadłużenia przypadającego na dany lokal z tytułu Umowy ugody z bankiem PKO BP.                                                                                                                                                                                      Stan prawny obowiązujący do 31.12.2012r.</t>
  </si>
  <si>
    <t>31.12.2011</t>
  </si>
  <si>
    <t>Obliczone kwoty na dzień 31.12.2011. mogą się różnić od kwot jakie będą wymagane, gdyby spłata następowała w ciągu roku 2012. Spłata kredytu na preferencyjnych warunkach wymaga złożenia odpowiedniego wniosku do Spółdzielni, wpłaty obliczonych przez księgowość SMD Foksal kwot i dokonania umorzeń przez Skarb Państwa. Procedura spłaty (realizacja umorzeń i uzyskanie pisemnego potwierdzenia spłaty kredytu) trwa od 1 do 2 miesięcy.</t>
  </si>
  <si>
    <t>Osiedle ORZYCKA</t>
  </si>
  <si>
    <t>Osiedle GEDYMINA</t>
  </si>
  <si>
    <t>Jednorazowa spłata wg. Art.10 Ustawy</t>
  </si>
  <si>
    <t>Jednorazowa spłata wg. Art.11 Ustawy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</si>
</sst>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Powierzcnia lokalu:  &quot;##.##&quot; m.kw.&quot;"/>
    <numFmt numFmtId="166" formatCode="&quot;Powierzcnia lokalu:  &quot;##.##"/>
    <numFmt numFmtId="167" formatCode="#,##0.000000\ &quot;zł&quot;"/>
    <numFmt numFmtId="168" formatCode="#,##0.0000\ &quot;zł&quot;"/>
    <numFmt numFmtId="169" formatCode="#,##0.0000\ _z_ł"/>
    <numFmt numFmtId="170" formatCode="[$-415]d\ mmmm\ yyyy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vertAlign val="superscript"/>
      <sz val="10"/>
      <name val="Arial"/>
      <family val="2"/>
    </font>
    <font>
      <sz val="12"/>
      <color indexed="10"/>
      <name val="Arial"/>
      <family val="2"/>
    </font>
    <font>
      <b/>
      <sz val="8"/>
      <name val="Tahoma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0" fontId="1" fillId="0" borderId="12" xfId="0" applyNumberFormat="1" applyFont="1" applyBorder="1" applyAlignment="1">
      <alignment horizontal="left" vertical="center" indent="1"/>
    </xf>
    <xf numFmtId="0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164" fontId="2" fillId="0" borderId="20" xfId="0" applyNumberFormat="1" applyFont="1" applyBorder="1" applyAlignment="1">
      <alignment horizontal="right" vertical="center"/>
    </xf>
    <xf numFmtId="164" fontId="4" fillId="20" borderId="14" xfId="0" applyNumberFormat="1" applyFont="1" applyFill="1" applyBorder="1" applyAlignment="1">
      <alignment vertical="center"/>
    </xf>
    <xf numFmtId="164" fontId="4" fillId="20" borderId="21" xfId="0" applyNumberFormat="1" applyFont="1" applyFill="1" applyBorder="1" applyAlignment="1">
      <alignment vertical="center"/>
    </xf>
    <xf numFmtId="0" fontId="1" fillId="0" borderId="22" xfId="0" applyNumberFormat="1" applyFont="1" applyBorder="1" applyAlignment="1">
      <alignment horizontal="left" vertical="center" indent="1"/>
    </xf>
    <xf numFmtId="0" fontId="4" fillId="0" borderId="23" xfId="0" applyNumberFormat="1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4" fontId="2" fillId="20" borderId="21" xfId="0" applyNumberFormat="1" applyFont="1" applyFill="1" applyBorder="1" applyAlignment="1">
      <alignment horizontal="right" vertical="center" wrapText="1"/>
    </xf>
    <xf numFmtId="14" fontId="2" fillId="0" borderId="2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 quotePrefix="1">
      <alignment horizontal="left" vertical="center" wrapText="1"/>
    </xf>
    <xf numFmtId="0" fontId="2" fillId="0" borderId="25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2" fillId="8" borderId="27" xfId="0" applyFont="1" applyFill="1" applyBorder="1" applyAlignment="1">
      <alignment horizontal="left" vertical="center" indent="1"/>
    </xf>
    <xf numFmtId="0" fontId="2" fillId="8" borderId="28" xfId="0" applyFont="1" applyFill="1" applyBorder="1" applyAlignment="1">
      <alignment horizontal="left" vertical="center" indent="1"/>
    </xf>
    <xf numFmtId="0" fontId="2" fillId="8" borderId="29" xfId="0" applyFont="1" applyFill="1" applyBorder="1" applyAlignment="1">
      <alignment horizontal="left" vertical="center" indent="1"/>
    </xf>
    <xf numFmtId="0" fontId="2" fillId="8" borderId="30" xfId="0" applyFont="1" applyFill="1" applyBorder="1" applyAlignment="1">
      <alignment horizontal="left" vertical="center" indent="1"/>
    </xf>
    <xf numFmtId="0" fontId="2" fillId="8" borderId="31" xfId="0" applyFont="1" applyFill="1" applyBorder="1" applyAlignment="1">
      <alignment horizontal="left" vertical="center" indent="1"/>
    </xf>
    <xf numFmtId="0" fontId="2" fillId="8" borderId="32" xfId="0" applyFont="1" applyFill="1" applyBorder="1" applyAlignment="1">
      <alignment horizontal="left" vertical="center" indent="1"/>
    </xf>
    <xf numFmtId="0" fontId="27" fillId="0" borderId="15" xfId="0" applyFont="1" applyBorder="1" applyAlignment="1">
      <alignment horizontal="left" vertical="center" indent="1"/>
    </xf>
    <xf numFmtId="0" fontId="27" fillId="0" borderId="33" xfId="0" applyFont="1" applyBorder="1" applyAlignment="1">
      <alignment horizontal="left" vertical="center" indent="1"/>
    </xf>
    <xf numFmtId="0" fontId="26" fillId="0" borderId="34" xfId="0" applyFont="1" applyBorder="1" applyAlignment="1">
      <alignment horizontal="left" vertical="center" indent="1" shrinkToFit="1"/>
    </xf>
    <xf numFmtId="0" fontId="26" fillId="0" borderId="35" xfId="0" applyFont="1" applyBorder="1" applyAlignment="1">
      <alignment horizontal="left" vertical="center" indent="1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8.00390625" style="3" customWidth="1"/>
    <col min="2" max="2" width="55.421875" style="1" customWidth="1"/>
    <col min="3" max="3" width="24.7109375" style="2" customWidth="1"/>
    <col min="4" max="5" width="9.140625" style="1" customWidth="1"/>
    <col min="6" max="6" width="43.57421875" style="1" customWidth="1"/>
    <col min="7" max="16384" width="9.140625" style="1" customWidth="1"/>
  </cols>
  <sheetData>
    <row r="1" spans="1:3" ht="30" customHeight="1">
      <c r="A1" s="32" t="s">
        <v>13</v>
      </c>
      <c r="B1" s="33"/>
      <c r="C1" s="34"/>
    </row>
    <row r="2" spans="1:3" ht="30" customHeight="1" thickBot="1">
      <c r="A2" s="35" t="s">
        <v>19</v>
      </c>
      <c r="B2" s="36"/>
      <c r="C2" s="37"/>
    </row>
    <row r="3" spans="1:3" s="4" customFormat="1" ht="24.75" customHeight="1">
      <c r="A3" s="23" t="s">
        <v>11</v>
      </c>
      <c r="B3" s="24"/>
      <c r="C3" s="26">
        <v>68.63</v>
      </c>
    </row>
    <row r="4" spans="1:3" s="4" customFormat="1" ht="24.75" customHeight="1" thickBot="1">
      <c r="A4" s="12" t="s">
        <v>10</v>
      </c>
      <c r="B4" s="7"/>
      <c r="C4" s="27" t="s">
        <v>17</v>
      </c>
    </row>
    <row r="5" spans="1:3" s="4" customFormat="1" ht="24.75" customHeight="1">
      <c r="A5" s="18" t="s">
        <v>4</v>
      </c>
      <c r="B5" s="19" t="s">
        <v>0</v>
      </c>
      <c r="C5" s="22">
        <v>6995.13</v>
      </c>
    </row>
    <row r="6" spans="1:3" s="4" customFormat="1" ht="24.75" customHeight="1">
      <c r="A6" s="13" t="s">
        <v>5</v>
      </c>
      <c r="B6" s="6" t="s">
        <v>1</v>
      </c>
      <c r="C6" s="21">
        <v>95429.87</v>
      </c>
    </row>
    <row r="7" spans="1:3" s="4" customFormat="1" ht="24.75" customHeight="1">
      <c r="A7" s="13" t="s">
        <v>6</v>
      </c>
      <c r="B7" s="6" t="s">
        <v>2</v>
      </c>
      <c r="C7" s="21">
        <v>251053.92</v>
      </c>
    </row>
    <row r="8" spans="1:3" s="4" customFormat="1" ht="24.75" customHeight="1">
      <c r="A8" s="13" t="s">
        <v>7</v>
      </c>
      <c r="B8" s="6" t="s">
        <v>3</v>
      </c>
      <c r="C8" s="21">
        <v>0</v>
      </c>
    </row>
    <row r="9" spans="1:3" s="4" customFormat="1" ht="24.75" customHeight="1">
      <c r="A9" s="13" t="s">
        <v>8</v>
      </c>
      <c r="B9" s="6" t="s">
        <v>14</v>
      </c>
      <c r="C9" s="14">
        <f>3.2*C3</f>
        <v>219.61599999999999</v>
      </c>
    </row>
    <row r="10" spans="1:3" s="4" customFormat="1" ht="6.75" customHeight="1">
      <c r="A10" s="15"/>
      <c r="B10" s="5"/>
      <c r="C10" s="16"/>
    </row>
    <row r="11" spans="1:3" s="4" customFormat="1" ht="24.75" customHeight="1">
      <c r="A11" s="38" t="s">
        <v>15</v>
      </c>
      <c r="B11" s="39"/>
      <c r="C11" s="14">
        <f>SUM(C5:C8)</f>
        <v>353478.92000000004</v>
      </c>
    </row>
    <row r="12" spans="1:6" s="8" customFormat="1" ht="24.75" customHeight="1" thickBot="1">
      <c r="A12" s="40" t="s">
        <v>22</v>
      </c>
      <c r="B12" s="41"/>
      <c r="C12" s="17">
        <f>C5+30%*((C6+C7)-(50%*(C6+C7)))</f>
        <v>58967.6985</v>
      </c>
      <c r="F12" s="25"/>
    </row>
    <row r="13" ht="19.5" customHeight="1" thickBot="1"/>
    <row r="14" spans="1:3" ht="30" customHeight="1" thickBot="1">
      <c r="A14" s="30" t="s">
        <v>9</v>
      </c>
      <c r="B14" s="31"/>
      <c r="C14" s="20">
        <f>C3*28290/15867.57*4*12</f>
        <v>5873.240174771562</v>
      </c>
    </row>
    <row r="15" ht="19.5" customHeight="1"/>
    <row r="16" spans="1:3" ht="36.75" customHeight="1">
      <c r="A16" s="9"/>
      <c r="B16" s="10" t="s">
        <v>12</v>
      </c>
      <c r="C16" s="11">
        <f>C12+C14</f>
        <v>64840.93867477156</v>
      </c>
    </row>
    <row r="17" ht="18" customHeight="1"/>
    <row r="18" spans="1:3" ht="86.25" customHeight="1">
      <c r="A18" s="29" t="s">
        <v>16</v>
      </c>
      <c r="B18" s="28"/>
      <c r="C18" s="28"/>
    </row>
    <row r="20" spans="1:3" ht="81" customHeight="1">
      <c r="A20" s="28" t="s">
        <v>18</v>
      </c>
      <c r="B20" s="28"/>
      <c r="C20" s="28"/>
    </row>
  </sheetData>
  <sheetProtection/>
  <mergeCells count="7">
    <mergeCell ref="A20:C20"/>
    <mergeCell ref="A18:C18"/>
    <mergeCell ref="A14:B14"/>
    <mergeCell ref="A1:C1"/>
    <mergeCell ref="A2:C2"/>
    <mergeCell ref="A11:B11"/>
    <mergeCell ref="A12:B12"/>
  </mergeCells>
  <printOptions/>
  <pageMargins left="0.75" right="0.75" top="1" bottom="1" header="0.5" footer="0.5"/>
  <pageSetup fitToHeight="1" fitToWidth="1" horizontalDpi="600" verticalDpi="600" orientation="portrait" paperSize="9" scale="99" r:id="rId3"/>
  <headerFooter alignWithMargins="0">
    <oddFooter>&amp;LSMD FOKSAL&amp;R&amp;A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 topLeftCell="A1">
      <selection activeCell="D3" sqref="D3"/>
    </sheetView>
  </sheetViews>
  <sheetFormatPr defaultColWidth="9.140625" defaultRowHeight="12.75"/>
  <cols>
    <col min="1" max="1" width="8.00390625" style="3" customWidth="1"/>
    <col min="2" max="2" width="55.421875" style="1" customWidth="1"/>
    <col min="3" max="3" width="24.7109375" style="2" customWidth="1"/>
    <col min="4" max="5" width="9.140625" style="1" customWidth="1"/>
    <col min="6" max="6" width="43.57421875" style="1" customWidth="1"/>
    <col min="7" max="16384" width="9.140625" style="1" customWidth="1"/>
  </cols>
  <sheetData>
    <row r="1" spans="1:3" ht="30" customHeight="1">
      <c r="A1" s="32" t="s">
        <v>13</v>
      </c>
      <c r="B1" s="33"/>
      <c r="C1" s="34"/>
    </row>
    <row r="2" spans="1:3" ht="30" customHeight="1" thickBot="1">
      <c r="A2" s="35" t="s">
        <v>20</v>
      </c>
      <c r="B2" s="36"/>
      <c r="C2" s="37"/>
    </row>
    <row r="3" spans="1:3" s="4" customFormat="1" ht="24.75" customHeight="1">
      <c r="A3" s="23" t="s">
        <v>11</v>
      </c>
      <c r="B3" s="24"/>
      <c r="C3" s="26">
        <v>68.63</v>
      </c>
    </row>
    <row r="4" spans="1:3" s="4" customFormat="1" ht="24.75" customHeight="1" thickBot="1">
      <c r="A4" s="12" t="s">
        <v>10</v>
      </c>
      <c r="B4" s="7"/>
      <c r="C4" s="27" t="s">
        <v>17</v>
      </c>
    </row>
    <row r="5" spans="1:3" s="4" customFormat="1" ht="24.75" customHeight="1">
      <c r="A5" s="18" t="s">
        <v>4</v>
      </c>
      <c r="B5" s="19" t="s">
        <v>0</v>
      </c>
      <c r="C5" s="22">
        <v>6995.13</v>
      </c>
    </row>
    <row r="6" spans="1:3" s="4" customFormat="1" ht="24.75" customHeight="1">
      <c r="A6" s="13" t="s">
        <v>5</v>
      </c>
      <c r="B6" s="6" t="s">
        <v>1</v>
      </c>
      <c r="C6" s="21">
        <v>95429.87</v>
      </c>
    </row>
    <row r="7" spans="1:3" s="4" customFormat="1" ht="24.75" customHeight="1">
      <c r="A7" s="13" t="s">
        <v>6</v>
      </c>
      <c r="B7" s="6" t="s">
        <v>2</v>
      </c>
      <c r="C7" s="21">
        <v>251053.92</v>
      </c>
    </row>
    <row r="8" spans="1:3" s="4" customFormat="1" ht="24.75" customHeight="1">
      <c r="A8" s="13" t="s">
        <v>7</v>
      </c>
      <c r="B8" s="6" t="s">
        <v>3</v>
      </c>
      <c r="C8" s="21">
        <v>0</v>
      </c>
    </row>
    <row r="9" spans="1:3" s="4" customFormat="1" ht="24.75" customHeight="1">
      <c r="A9" s="13" t="s">
        <v>8</v>
      </c>
      <c r="B9" s="6" t="s">
        <v>14</v>
      </c>
      <c r="C9" s="14">
        <f>3.2*C3</f>
        <v>219.61599999999999</v>
      </c>
    </row>
    <row r="10" spans="1:3" s="4" customFormat="1" ht="6.75" customHeight="1">
      <c r="A10" s="15"/>
      <c r="B10" s="5"/>
      <c r="C10" s="16"/>
    </row>
    <row r="11" spans="1:3" s="4" customFormat="1" ht="24.75" customHeight="1">
      <c r="A11" s="38" t="s">
        <v>15</v>
      </c>
      <c r="B11" s="39"/>
      <c r="C11" s="14">
        <f>SUM(C5:C8)</f>
        <v>353478.92000000004</v>
      </c>
    </row>
    <row r="12" spans="1:6" s="8" customFormat="1" ht="24.75" customHeight="1" thickBot="1">
      <c r="A12" s="40" t="s">
        <v>21</v>
      </c>
      <c r="B12" s="41"/>
      <c r="C12" s="17">
        <f>(C5+C6)+30%*(C7-C5-ROUND(50%*(C7-C5),2))</f>
        <v>139033.817</v>
      </c>
      <c r="F12" s="25"/>
    </row>
    <row r="13" ht="19.5" customHeight="1" thickBot="1"/>
    <row r="14" spans="1:3" ht="30" customHeight="1" thickBot="1">
      <c r="A14" s="30" t="s">
        <v>9</v>
      </c>
      <c r="B14" s="31"/>
      <c r="C14" s="20">
        <f>C3*28290/15867.57*4*12</f>
        <v>5873.240174771562</v>
      </c>
    </row>
    <row r="15" ht="19.5" customHeight="1"/>
    <row r="16" spans="1:3" ht="36.75" customHeight="1">
      <c r="A16" s="9"/>
      <c r="B16" s="10" t="s">
        <v>12</v>
      </c>
      <c r="C16" s="11">
        <f>C12+C14</f>
        <v>144907.05717477156</v>
      </c>
    </row>
    <row r="17" ht="18" customHeight="1"/>
    <row r="18" spans="1:3" ht="86.25" customHeight="1">
      <c r="A18" s="29" t="s">
        <v>16</v>
      </c>
      <c r="B18" s="28"/>
      <c r="C18" s="28"/>
    </row>
    <row r="20" spans="1:3" ht="81" customHeight="1">
      <c r="A20" s="28" t="s">
        <v>18</v>
      </c>
      <c r="B20" s="28"/>
      <c r="C20" s="28"/>
    </row>
  </sheetData>
  <mergeCells count="7">
    <mergeCell ref="A14:B14"/>
    <mergeCell ref="A18:C18"/>
    <mergeCell ref="A20:C20"/>
    <mergeCell ref="A1:C1"/>
    <mergeCell ref="A2:C2"/>
    <mergeCell ref="A11:B11"/>
    <mergeCell ref="A12:B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3"/>
  <headerFooter alignWithMargins="0">
    <oddFooter>&amp;LSMD FOKSAL&amp;R&amp;A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Czajkowski</dc:creator>
  <cp:keywords/>
  <dc:description/>
  <cp:lastModifiedBy>Andrzej Czajkowski</cp:lastModifiedBy>
  <cp:lastPrinted>2012-03-23T16:19:04Z</cp:lastPrinted>
  <dcterms:created xsi:type="dcterms:W3CDTF">2007-11-22T14:36:24Z</dcterms:created>
  <dcterms:modified xsi:type="dcterms:W3CDTF">2012-03-23T16:26:00Z</dcterms:modified>
  <cp:category/>
  <cp:version/>
  <cp:contentType/>
  <cp:contentStatus/>
</cp:coreProperties>
</file>